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Pare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3">
    <font>
      <name val="Calibri"/>
      <family val="2"/>
      <color theme="1"/>
      <sz val="11"/>
      <scheme val="minor"/>
    </font>
    <font>
      <name val="Fira Sans Extra Condensed"/>
      <b val="1"/>
      <color rgb="00FFFFFF"/>
      <sz val="18"/>
    </font>
    <font>
      <name val="Fira Mono"/>
      <color rgb="00A9C3D8"/>
      <sz val="8"/>
    </font>
    <font>
      <name val="Fira Sans Extra Condensed"/>
      <b val="1"/>
      <color rgb="0000BFF0"/>
      <sz val="13"/>
    </font>
    <font>
      <name val="Fira Sans Extra Condensed"/>
      <b val="1"/>
      <color rgb="00000066"/>
      <sz val="13"/>
    </font>
    <font>
      <name val="Fira Sans"/>
      <color rgb="002D3748"/>
      <sz val="10"/>
    </font>
    <font>
      <name val="Fira Sans"/>
      <b val="1"/>
      <color rgb="00FFFFFF"/>
      <sz val="10"/>
    </font>
    <font>
      <name val="Fira Sans"/>
      <color rgb="000B0B3B"/>
      <sz val="10"/>
    </font>
    <font>
      <name val="Fira Sans"/>
      <b val="1"/>
      <color rgb="002D3748"/>
      <sz val="10"/>
    </font>
    <font>
      <name val="Fira Sans"/>
      <i val="1"/>
      <color rgb="005B6478"/>
      <sz val="9"/>
    </font>
    <font>
      <name val="Fira Mono"/>
      <color rgb="005B6478"/>
      <sz val="7"/>
    </font>
    <font>
      <name val="Fira Sans"/>
      <b val="1"/>
      <color rgb="00000066"/>
      <sz val="10"/>
    </font>
    <font>
      <name val="Fira Sans"/>
      <b val="1"/>
      <color rgb="00000066"/>
      <sz val="11"/>
    </font>
  </fonts>
  <fills count="9">
    <fill>
      <patternFill/>
    </fill>
    <fill>
      <patternFill patternType="gray125"/>
    </fill>
    <fill>
      <patternFill patternType="solid">
        <fgColor rgb="000B0B3B"/>
      </patternFill>
    </fill>
    <fill>
      <patternFill patternType="solid">
        <fgColor rgb="0000BFF0"/>
      </patternFill>
    </fill>
    <fill>
      <patternFill patternType="solid">
        <fgColor rgb="00FF2400"/>
      </patternFill>
    </fill>
    <fill>
      <patternFill patternType="solid">
        <fgColor rgb="001079A1"/>
      </patternFill>
    </fill>
    <fill>
      <patternFill patternType="solid">
        <fgColor rgb="00E8F4FB"/>
      </patternFill>
    </fill>
    <fill>
      <patternFill patternType="solid">
        <fgColor rgb="00F5F8FC"/>
      </patternFill>
    </fill>
    <fill>
      <patternFill patternType="solid">
        <fgColor rgb="00000066"/>
      </patternFill>
    </fill>
  </fills>
  <borders count="8">
    <border>
      <left/>
      <right/>
      <top/>
      <bottom/>
      <diagonal/>
    </border>
    <border>
      <bottom style="medium">
        <color rgb="0000BFF0"/>
      </bottom>
    </border>
    <border>
      <left style="thin">
        <color rgb="0000BFF0"/>
      </left>
      <right style="thin">
        <color rgb="0000BFF0"/>
      </right>
      <top style="thin">
        <color rgb="0000BFF0"/>
      </top>
      <bottom style="thin">
        <color rgb="0000BFF0"/>
      </bottom>
    </border>
    <border>
      <left style="thin">
        <color rgb="00D9E0EA"/>
      </left>
      <right style="thin">
        <color rgb="00D9E0EA"/>
      </right>
      <top style="thin">
        <color rgb="00D9E0EA"/>
      </top>
      <bottom style="thin">
        <color rgb="00D9E0EA"/>
      </bottom>
    </border>
    <border>
      <left/>
      <right/>
      <top style="thin">
        <color rgb="0000BFF0"/>
      </top>
      <bottom/>
      <diagonal/>
    </border>
    <border>
      <left/>
      <right style="thin">
        <color rgb="0000BFF0"/>
      </right>
      <top style="thin">
        <color rgb="0000BFF0"/>
      </top>
      <bottom/>
      <diagonal/>
    </border>
    <border>
      <left/>
      <right/>
      <top style="thin">
        <color rgb="0000BFF0"/>
      </top>
      <bottom style="thin">
        <color rgb="0000BFF0"/>
      </bottom>
      <diagonal/>
    </border>
    <border>
      <left/>
      <right style="thin">
        <color rgb="0000BFF0"/>
      </right>
      <top style="thin">
        <color rgb="0000BFF0"/>
      </top>
      <bottom style="thin">
        <color rgb="0000BFF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top"/>
    </xf>
    <xf numFmtId="0" fontId="0" fillId="3" borderId="0" pivotButton="0" quotePrefix="0" xfId="0"/>
    <xf numFmtId="0" fontId="0" fillId="4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5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7" fillId="6" borderId="2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7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top"/>
    </xf>
    <xf numFmtId="0" fontId="10" fillId="0" borderId="0" pivotButton="0" quotePrefix="0" xfId="0"/>
    <xf numFmtId="0" fontId="7" fillId="6" borderId="2" applyAlignment="1" pivotButton="0" quotePrefix="0" xfId="0">
      <alignment horizontal="left" vertical="center"/>
    </xf>
    <xf numFmtId="0" fontId="0" fillId="0" borderId="6" pivotButton="0" quotePrefix="0" xfId="0"/>
    <xf numFmtId="0" fontId="0" fillId="0" borderId="7" pivotButton="0" quotePrefix="0" xfId="0"/>
    <xf numFmtId="9" fontId="7" fillId="6" borderId="2" applyAlignment="1" pivotButton="0" quotePrefix="0" xfId="0">
      <alignment horizontal="center" vertical="center"/>
    </xf>
    <xf numFmtId="0" fontId="6" fillId="8" borderId="3" applyAlignment="1" pivotButton="0" quotePrefix="0" xfId="0">
      <alignment horizontal="center" vertical="center" wrapText="1"/>
    </xf>
    <xf numFmtId="3" fontId="7" fillId="6" borderId="2" applyAlignment="1" pivotButton="0" quotePrefix="0" xfId="0">
      <alignment horizontal="center" vertical="center"/>
    </xf>
    <xf numFmtId="0" fontId="5" fillId="7" borderId="3" applyAlignment="1" pivotButton="0" quotePrefix="0" xfId="0">
      <alignment horizontal="left" vertical="center"/>
    </xf>
    <xf numFmtId="3" fontId="5" fillId="7" borderId="3" applyAlignment="1" pivotButton="0" quotePrefix="0" xfId="0">
      <alignment horizontal="center" vertical="center"/>
    </xf>
    <xf numFmtId="164" fontId="5" fillId="7" borderId="3" applyAlignment="1" pivotButton="0" quotePrefix="0" xfId="0">
      <alignment horizontal="center" vertical="center"/>
    </xf>
    <xf numFmtId="3" fontId="11" fillId="7" borderId="3" applyAlignment="1" pivotButton="0" quotePrefix="0" xfId="0">
      <alignment horizontal="center" vertical="center"/>
    </xf>
    <xf numFmtId="0" fontId="9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dxfs count="2">
    <dxf>
      <font>
        <color rgb="00F5F8FC"/>
      </font>
    </dxf>
    <dxf>
      <font>
        <name val="Fira Sans"/>
        <b val="1"/>
        <color rgb="000B0B3B"/>
      </font>
      <fill>
        <patternFill patternType="solid">
          <fgColor rgb="0000BF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'Pareto'!G9</f>
            </strRef>
          </tx>
          <spPr>
            <a:solidFill xmlns:a="http://schemas.openxmlformats.org/drawingml/2006/main">
              <a:srgbClr val="000066"/>
            </a:solidFill>
            <a:ln xmlns:a="http://schemas.openxmlformats.org/drawingml/2006/main">
              <a:prstDash val="solid"/>
            </a:ln>
          </spPr>
          <cat>
            <numRef>
              <f>'Pareto'!$F$10:$F$19</f>
            </numRef>
          </cat>
          <val>
            <numRef>
              <f>'Pareto'!$G$10:$G$19</f>
            </numRef>
          </val>
        </ser>
        <gapWidth val="40"/>
        <axId val="10"/>
        <axId val="100"/>
      </barChart>
      <lineChart>
        <grouping val="standard"/>
        <ser>
          <idx val="1"/>
          <order val="1"/>
          <tx>
            <strRef>
              <f>'Pareto'!I9</f>
            </strRef>
          </tx>
          <spPr>
            <a:ln xmlns:a="http://schemas.openxmlformats.org/drawingml/2006/main" w="28000">
              <a:solidFill>
                <a:srgbClr val="00BFF0"/>
              </a:solidFill>
              <a:prstDash val="solid"/>
            </a:ln>
          </spPr>
          <marker>
            <symbol val="circle"/>
            <spPr>
              <a:solidFill xmlns:a="http://schemas.openxmlformats.org/drawingml/2006/main">
                <a:srgbClr val="00BFF0"/>
              </a:solidFill>
              <a:ln xmlns:a="http://schemas.openxmlformats.org/drawingml/2006/main">
                <a:solidFill>
                  <a:srgbClr val="00BFF0"/>
                </a:solidFill>
                <a:prstDash val="solid"/>
              </a:ln>
            </spPr>
          </marker>
          <val>
            <numRef>
              <f>'Pareto'!$I$10:$I$19</f>
            </numRef>
          </val>
          <smooth val="0"/>
        </ser>
        <ser>
          <idx val="2"/>
          <order val="2"/>
          <tx>
            <v>Threshold</v>
          </tx>
          <spPr>
            <a:ln xmlns:a="http://schemas.openxmlformats.org/drawingml/2006/main" w="12000">
              <a:solidFill>
                <a:srgbClr val="FF24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'Pareto'!$N$9:$N$19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 rot="-2700000" vert="horz" anchor="ctr" anchorCtr="1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2D3748"/>
                    </a:solidFill>
                    <a:latin typeface="Fira Sans"/>
                  </a:defRPr>
                </a:pPr>
                <a:r>
                  <a:rPr sz="1000" b="1">
                    <a:solidFill>
                      <a:srgbClr val="2D3748"/>
                    </a:solidFill>
                    <a:latin typeface="Fira Sans"/>
                  </a:rPr>
                  <a:t>Count</a:t>
                </a:r>
              </a:p>
            </rich>
          </tx>
          <overlay val="0"/>
        </title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  <valAx>
        <axId val="200"/>
        <scaling>
          <orientation val="minMax"/>
          <max val="1"/>
          <min val="0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2D3748"/>
                    </a:solidFill>
                    <a:latin typeface="Fira Sans"/>
                  </a:defRPr>
                </a:pPr>
                <a:r>
                  <a:rPr sz="1000" b="1">
                    <a:solidFill>
                      <a:srgbClr val="2D3748"/>
                    </a:solidFill>
                    <a:latin typeface="Fira Sans"/>
                  </a:rPr>
                  <a:t>Cumulative %</a:t>
                </a:r>
              </a:p>
            </rich>
          </tx>
          <overlay val="0"/>
        </title>
        <numFmt formatCode="0%" sourceLinked="0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  <crosses val="max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2D3748"/>
              </a:solidFill>
              <a:latin typeface="Fira Sans"/>
            </a:defRPr>
          </a:pPr>
          <a:r>
            <a:t/>
          </a:r>
          <a:endParaRPr sz="900" b="0">
            <a:solidFill>
              <a:srgbClr val="2D3748"/>
            </a:solidFill>
            <a:latin typeface="Fira Sans"/>
          </a:endParaRPr>
        </a:p>
      </txPr>
    </legend>
    <plotVisOnly val="0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9360000" cy="45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0B3B"/>
    <outlinePr summaryBelow="1" summaryRight="1"/>
    <pageSetUpPr fitToPage="1"/>
  </sheetPr>
  <dimension ref="A1:I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4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4" customWidth="1" min="9" max="9"/>
  </cols>
  <sheetData>
    <row r="1" ht="30" customHeight="1">
      <c r="A1" s="1" t="n"/>
      <c r="B1" s="2" t="inlineStr">
        <is>
          <t>Pareto Chart</t>
        </is>
      </c>
      <c r="C1" s="1" t="n"/>
      <c r="D1" s="1" t="n"/>
      <c r="E1" s="1" t="n"/>
      <c r="F1" s="1" t="n"/>
      <c r="G1" s="1" t="n"/>
      <c r="H1" s="1" t="n"/>
      <c r="I1" s="3" t="inlineStr">
        <is>
          <t>SKILLAGILITY</t>
        </is>
      </c>
    </row>
    <row r="2" ht="18" customHeight="1">
      <c r="A2" s="1" t="n"/>
      <c r="B2" s="4" t="inlineStr">
        <is>
          <t>OPERATIONAL EXCELLENCE TOOLKIT · LEAN SIX SIGMA GREEN BELT (B303)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  <c r="I3" s="6" t="n"/>
    </row>
    <row r="5">
      <c r="B5" s="7" t="inlineStr">
        <is>
          <t>What this tool does</t>
        </is>
      </c>
      <c r="C5" s="8" t="n"/>
      <c r="D5" s="8" t="n"/>
      <c r="E5" s="8" t="n"/>
      <c r="F5" s="8" t="n"/>
      <c r="G5" s="8" t="n"/>
      <c r="H5" s="8" t="n"/>
      <c r="I5" s="8" t="n"/>
    </row>
    <row r="6" ht="45" customHeight="1">
      <c r="B6" s="9" t="inlineStr">
        <is>
          <t>Separates the vital few from the trivial many. Enter your categories and counts in any order — the tool sorts them, calculates the cumulative percentage and draws the Pareto chart with an 80% reference line.</t>
        </is>
      </c>
    </row>
    <row r="8">
      <c r="B8" s="7" t="inlineStr">
        <is>
          <t>How to use it</t>
        </is>
      </c>
      <c r="C8" s="8" t="n"/>
      <c r="D8" s="8" t="n"/>
      <c r="E8" s="8" t="n"/>
      <c r="F8" s="8" t="n"/>
      <c r="G8" s="8" t="n"/>
      <c r="H8" s="8" t="n"/>
      <c r="I8" s="8" t="n"/>
    </row>
    <row r="9" ht="33" customHeight="1">
      <c r="B9" s="10" t="n">
        <v>1</v>
      </c>
      <c r="C9" s="11" t="inlineStr">
        <is>
          <t>Go to the sheet 'Pareto' and overwrite the example categories and counts in the light-blue input table (max. 10 categories).</t>
        </is>
      </c>
    </row>
    <row r="10" ht="18" customHeight="1">
      <c r="B10" s="10" t="n">
        <v>2</v>
      </c>
      <c r="C10" s="11" t="inlineStr">
        <is>
          <t>Group rare categories into 'Other' so you stay within 10 rows. Leave unused rows empty.</t>
        </is>
      </c>
    </row>
    <row r="11" ht="33" customHeight="1">
      <c r="B11" s="10" t="n">
        <v>3</v>
      </c>
      <c r="C11" s="11" t="inlineStr">
        <is>
          <t>Read the sorted table and the chart: categories marked 'Vital few' together cause about 80% of the problem.</t>
        </is>
      </c>
    </row>
    <row r="12" ht="18" customHeight="1">
      <c r="B12" s="10" t="n">
        <v>4</v>
      </c>
      <c r="C12" s="11" t="inlineStr">
        <is>
          <t>Optional: change the threshold (default 80%) to match your project.</t>
        </is>
      </c>
    </row>
    <row r="14">
      <c r="B14" s="7" t="inlineStr">
        <is>
          <t>Colour legend</t>
        </is>
      </c>
      <c r="C14" s="8" t="n"/>
      <c r="D14" s="8" t="n"/>
      <c r="E14" s="8" t="n"/>
      <c r="F14" s="8" t="n"/>
      <c r="G14" s="8" t="n"/>
      <c r="H14" s="8" t="n"/>
      <c r="I14" s="8" t="n"/>
    </row>
    <row r="15">
      <c r="C15" s="12" t="inlineStr">
        <is>
          <t>Input</t>
        </is>
      </c>
      <c r="D15" s="13" t="inlineStr">
        <is>
          <t>Enter or overwrite your own data here.</t>
        </is>
      </c>
    </row>
    <row r="16">
      <c r="C16" s="14" t="inlineStr">
        <is>
          <t>Calculated</t>
        </is>
      </c>
      <c r="D16" s="13" t="inlineStr">
        <is>
          <t>Formula — do not overwrite.</t>
        </is>
      </c>
    </row>
    <row r="18">
      <c r="B18" s="7" t="inlineStr">
        <is>
          <t>Example data</t>
        </is>
      </c>
      <c r="C18" s="8" t="n"/>
      <c r="D18" s="8" t="n"/>
      <c r="E18" s="8" t="n"/>
      <c r="F18" s="8" t="n"/>
      <c r="G18" s="8" t="n"/>
      <c r="H18" s="8" t="n"/>
      <c r="I18" s="8" t="n"/>
    </row>
    <row r="19" ht="30" customHeight="1">
      <c r="B19" s="9" t="inlineStr">
        <is>
          <t>Meridian Industrial Supply — reasons for 250 late or incomplete deliveries (OTIF misses) over four weeks. Order-entry errors clearly dominate.</t>
        </is>
      </c>
    </row>
    <row r="21">
      <c r="B21" s="15" t="inlineStr">
        <is>
          <t>Course reference: Measure phase M6 · Analyze phase A3</t>
        </is>
      </c>
    </row>
    <row r="22">
      <c r="B22" s="16" t="inlineStr">
        <is>
          <t>No macros, no external links. Works in Excel 2010 or later, Excel for the web and LibreOffice.</t>
        </is>
      </c>
    </row>
    <row r="24">
      <c r="B24" s="17" t="inlineStr">
        <is>
          <t>© SKILLAGILITY · Operational Excellence training · skillagility.com</t>
        </is>
      </c>
    </row>
  </sheetData>
  <mergeCells count="6">
    <mergeCell ref="C9:I9"/>
    <mergeCell ref="B6:I6"/>
    <mergeCell ref="C12:I12"/>
    <mergeCell ref="B19:I19"/>
    <mergeCell ref="C10:I10"/>
    <mergeCell ref="C11:I11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N4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36" customWidth="1" min="2" max="2"/>
    <col width="11" customWidth="1" min="3" max="3"/>
    <col width="2" customWidth="1" min="4" max="4"/>
    <col width="7" customWidth="1" min="5" max="5"/>
    <col width="36" customWidth="1" min="6" max="6"/>
    <col width="11" customWidth="1" min="7" max="7"/>
    <col width="11" customWidth="1" min="8" max="8"/>
    <col width="12" customWidth="1" min="9" max="9"/>
    <col width="13" customWidth="1" min="10" max="10"/>
    <col width="2" customWidth="1" min="11" max="11"/>
    <col hidden="1" width="8" customWidth="1" min="12" max="12"/>
    <col hidden="1" width="14" customWidth="1" min="13" max="13"/>
    <col hidden="1" width="14" customWidth="1" min="14" max="14"/>
  </cols>
  <sheetData>
    <row r="1" ht="30" customHeight="1">
      <c r="A1" s="1" t="n"/>
      <c r="B1" s="2" t="inlineStr">
        <is>
          <t>Pareto Chart</t>
        </is>
      </c>
      <c r="C1" s="1" t="n"/>
      <c r="D1" s="1" t="n"/>
      <c r="E1" s="1" t="n"/>
      <c r="F1" s="1" t="n"/>
      <c r="G1" s="1" t="n"/>
      <c r="H1" s="1" t="n"/>
      <c r="I1" s="1" t="n"/>
      <c r="J1" s="3" t="inlineStr">
        <is>
          <t>SKILLAGILITY</t>
        </is>
      </c>
    </row>
    <row r="2" ht="18" customHeight="1">
      <c r="A2" s="1" t="n"/>
      <c r="B2" s="4" t="inlineStr">
        <is>
          <t>ENTER CATEGORIES IN ANY ORDER — SORTING IS AUTOMATIC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6" t="n"/>
      <c r="I3" s="6" t="n"/>
      <c r="J3" s="6" t="n"/>
    </row>
    <row r="5">
      <c r="B5" s="15" t="inlineStr">
        <is>
          <t>Title</t>
        </is>
      </c>
      <c r="C5" s="18" t="inlineStr">
        <is>
          <t>OTIF misses by cause — Meridian, weeks 1–4</t>
        </is>
      </c>
      <c r="D5" s="19" t="n"/>
      <c r="E5" s="19" t="n"/>
      <c r="F5" s="20" t="n"/>
    </row>
    <row r="6">
      <c r="B6" s="15" t="inlineStr">
        <is>
          <t>Vital-few threshold</t>
        </is>
      </c>
      <c r="C6" s="21" t="n">
        <v>0.8</v>
      </c>
    </row>
    <row r="8">
      <c r="B8" s="7" t="inlineStr">
        <is>
          <t>1 · Your data</t>
        </is>
      </c>
      <c r="C8" s="8" t="n"/>
      <c r="E8" s="7" t="inlineStr">
        <is>
          <t>2 · Sorted Pareto table</t>
        </is>
      </c>
      <c r="F8" s="8" t="n"/>
      <c r="G8" s="8" t="n"/>
      <c r="H8" s="8" t="n"/>
      <c r="I8" s="8" t="n"/>
      <c r="J8" s="8" t="n"/>
    </row>
    <row r="9">
      <c r="B9" s="22" t="inlineStr">
        <is>
          <t>Category</t>
        </is>
      </c>
      <c r="C9" s="22" t="inlineStr">
        <is>
          <t>Count</t>
        </is>
      </c>
      <c r="E9" s="22" t="inlineStr">
        <is>
          <t>Rank</t>
        </is>
      </c>
      <c r="F9" s="22" t="inlineStr">
        <is>
          <t>Category</t>
        </is>
      </c>
      <c r="G9" s="22" t="inlineStr">
        <is>
          <t>Count</t>
        </is>
      </c>
      <c r="H9" s="22" t="inlineStr">
        <is>
          <t>Share</t>
        </is>
      </c>
      <c r="I9" s="22" t="inlineStr">
        <is>
          <t>Cumulative</t>
        </is>
      </c>
      <c r="J9" s="22" t="inlineStr">
        <is>
          <t>Class</t>
        </is>
      </c>
    </row>
    <row r="10">
      <c r="B10" s="18" t="inlineStr">
        <is>
          <t>Carrier pickup delay</t>
        </is>
      </c>
      <c r="C10" s="23" t="n">
        <v>21</v>
      </c>
      <c r="E10" s="14" t="n">
        <v>1</v>
      </c>
      <c r="F10" s="24">
        <f>IF(M10="","",INDEX($B$10:$B$19,M10))</f>
        <v/>
      </c>
      <c r="G10" s="25">
        <f>IF(M10="",NA(),INDEX($C$10:$C$19,M10))</f>
        <v/>
      </c>
      <c r="H10" s="26">
        <f>IF(M10="","",G10/$C$20)</f>
        <v/>
      </c>
      <c r="I10" s="26">
        <f>IF(M10="",NA(),SUM($G$10:G10)/$C$20)</f>
        <v/>
      </c>
      <c r="J10" s="14">
        <f>IF(M10="","",IF(SUM($G$10:G10)-G10&lt;$C$6*$C$20,"Vital few","Trivial many"))</f>
        <v/>
      </c>
      <c r="L10">
        <f>IF(AND(ISNUMBER(C10),B10&lt;&gt;""),C10+(100-ROW())/100000,"")</f>
        <v/>
      </c>
      <c r="M10">
        <f>IFERROR(MATCH(LARGE($L$10:$L$19,E10),$L$10:$L$19,0),"")</f>
        <v/>
      </c>
      <c r="N10">
        <f>$C$6</f>
        <v/>
      </c>
    </row>
    <row r="11">
      <c r="B11" s="18" t="inlineStr">
        <is>
          <t>Order-entry error</t>
        </is>
      </c>
      <c r="C11" s="23" t="n">
        <v>170</v>
      </c>
      <c r="E11" s="14" t="n">
        <v>2</v>
      </c>
      <c r="F11" s="24">
        <f>IF(M11="","",INDEX($B$10:$B$19,M11))</f>
        <v/>
      </c>
      <c r="G11" s="25">
        <f>IF(M11="",NA(),INDEX($C$10:$C$19,M11))</f>
        <v/>
      </c>
      <c r="H11" s="26">
        <f>IF(M11="","",G11/$C$20)</f>
        <v/>
      </c>
      <c r="I11" s="26">
        <f>IF(M11="",NA(),SUM($G$10:G11)/$C$20)</f>
        <v/>
      </c>
      <c r="J11" s="14">
        <f>IF(M11="","",IF(SUM($G$10:G11)-G11&lt;$C$6*$C$20,"Vital few","Trivial many"))</f>
        <v/>
      </c>
      <c r="L11">
        <f>IF(AND(ISNUMBER(C11),B11&lt;&gt;""),C11+(100-ROW())/100000,"")</f>
        <v/>
      </c>
      <c r="M11">
        <f>IFERROR(MATCH(LARGE($L$10:$L$19,E11),$L$10:$L$19,0),"")</f>
        <v/>
      </c>
      <c r="N11">
        <f>$C$6</f>
        <v/>
      </c>
    </row>
    <row r="12">
      <c r="B12" s="18" t="inlineStr">
        <is>
          <t>Damaged in transit</t>
        </is>
      </c>
      <c r="C12" s="23" t="n">
        <v>11</v>
      </c>
      <c r="E12" s="14" t="n">
        <v>3</v>
      </c>
      <c r="F12" s="24">
        <f>IF(M12="","",INDEX($B$10:$B$19,M12))</f>
        <v/>
      </c>
      <c r="G12" s="25">
        <f>IF(M12="",NA(),INDEX($C$10:$C$19,M12))</f>
        <v/>
      </c>
      <c r="H12" s="26">
        <f>IF(M12="","",G12/$C$20)</f>
        <v/>
      </c>
      <c r="I12" s="26">
        <f>IF(M12="",NA(),SUM($G$10:G12)/$C$20)</f>
        <v/>
      </c>
      <c r="J12" s="14">
        <f>IF(M12="","",IF(SUM($G$10:G12)-G12&lt;$C$6*$C$20,"Vital few","Trivial many"))</f>
        <v/>
      </c>
      <c r="L12">
        <f>IF(AND(ISNUMBER(C12),B12&lt;&gt;""),C12+(100-ROW())/100000,"")</f>
        <v/>
      </c>
      <c r="M12">
        <f>IFERROR(MATCH(LARGE($L$10:$L$19,E12),$L$10:$L$19,0),"")</f>
        <v/>
      </c>
      <c r="N12">
        <f>$C$6</f>
        <v/>
      </c>
    </row>
    <row r="13">
      <c r="B13" s="18" t="inlineStr">
        <is>
          <t>Picking error</t>
        </is>
      </c>
      <c r="C13" s="23" t="n">
        <v>32</v>
      </c>
      <c r="E13" s="14" t="n">
        <v>4</v>
      </c>
      <c r="F13" s="24">
        <f>IF(M13="","",INDEX($B$10:$B$19,M13))</f>
        <v/>
      </c>
      <c r="G13" s="25">
        <f>IF(M13="",NA(),INDEX($C$10:$C$19,M13))</f>
        <v/>
      </c>
      <c r="H13" s="26">
        <f>IF(M13="","",G13/$C$20)</f>
        <v/>
      </c>
      <c r="I13" s="26">
        <f>IF(M13="",NA(),SUM($G$10:G13)/$C$20)</f>
        <v/>
      </c>
      <c r="J13" s="14">
        <f>IF(M13="","",IF(SUM($G$10:G13)-G13&lt;$C$6*$C$20,"Vital few","Trivial many"))</f>
        <v/>
      </c>
      <c r="L13">
        <f>IF(AND(ISNUMBER(C13),B13&lt;&gt;""),C13+(100-ROW())/100000,"")</f>
        <v/>
      </c>
      <c r="M13">
        <f>IFERROR(MATCH(LARGE($L$10:$L$19,E13),$L$10:$L$19,0),"")</f>
        <v/>
      </c>
      <c r="N13">
        <f>$C$6</f>
        <v/>
      </c>
    </row>
    <row r="14">
      <c r="B14" s="18" t="inlineStr">
        <is>
          <t>Missing shipping documents</t>
        </is>
      </c>
      <c r="C14" s="23" t="n">
        <v>9</v>
      </c>
      <c r="E14" s="14" t="n">
        <v>5</v>
      </c>
      <c r="F14" s="24">
        <f>IF(M14="","",INDEX($B$10:$B$19,M14))</f>
        <v/>
      </c>
      <c r="G14" s="25">
        <f>IF(M14="",NA(),INDEX($C$10:$C$19,M14))</f>
        <v/>
      </c>
      <c r="H14" s="26">
        <f>IF(M14="","",G14/$C$20)</f>
        <v/>
      </c>
      <c r="I14" s="26">
        <f>IF(M14="",NA(),SUM($G$10:G14)/$C$20)</f>
        <v/>
      </c>
      <c r="J14" s="14">
        <f>IF(M14="","",IF(SUM($G$10:G14)-G14&lt;$C$6*$C$20,"Vital few","Trivial many"))</f>
        <v/>
      </c>
      <c r="L14">
        <f>IF(AND(ISNUMBER(C14),B14&lt;&gt;""),C14+(100-ROW())/100000,"")</f>
        <v/>
      </c>
      <c r="M14">
        <f>IFERROR(MATCH(LARGE($L$10:$L$19,E14),$L$10:$L$19,0),"")</f>
        <v/>
      </c>
      <c r="N14">
        <f>$C$6</f>
        <v/>
      </c>
    </row>
    <row r="15">
      <c r="B15" s="18" t="inlineStr">
        <is>
          <t>Item out of stock</t>
        </is>
      </c>
      <c r="C15" s="23" t="n">
        <v>7</v>
      </c>
      <c r="E15" s="14" t="n">
        <v>6</v>
      </c>
      <c r="F15" s="24">
        <f>IF(M15="","",INDEX($B$10:$B$19,M15))</f>
        <v/>
      </c>
      <c r="G15" s="25">
        <f>IF(M15="",NA(),INDEX($C$10:$C$19,M15))</f>
        <v/>
      </c>
      <c r="H15" s="26">
        <f>IF(M15="","",G15/$C$20)</f>
        <v/>
      </c>
      <c r="I15" s="26">
        <f>IF(M15="",NA(),SUM($G$10:G15)/$C$20)</f>
        <v/>
      </c>
      <c r="J15" s="14">
        <f>IF(M15="","",IF(SUM($G$10:G15)-G15&lt;$C$6*$C$20,"Vital few","Trivial many"))</f>
        <v/>
      </c>
      <c r="L15">
        <f>IF(AND(ISNUMBER(C15),B15&lt;&gt;""),C15+(100-ROW())/100000,"")</f>
        <v/>
      </c>
      <c r="M15">
        <f>IFERROR(MATCH(LARGE($L$10:$L$19,E15),$L$10:$L$19,0),"")</f>
        <v/>
      </c>
      <c r="N15">
        <f>$C$6</f>
        <v/>
      </c>
    </row>
    <row r="16">
      <c r="B16" s="18" t="n"/>
      <c r="C16" s="23" t="n"/>
      <c r="E16" s="14" t="n">
        <v>7</v>
      </c>
      <c r="F16" s="24">
        <f>IF(M16="","",INDEX($B$10:$B$19,M16))</f>
        <v/>
      </c>
      <c r="G16" s="25">
        <f>IF(M16="",NA(),INDEX($C$10:$C$19,M16))</f>
        <v/>
      </c>
      <c r="H16" s="26">
        <f>IF(M16="","",G16/$C$20)</f>
        <v/>
      </c>
      <c r="I16" s="26">
        <f>IF(M16="",NA(),SUM($G$10:G16)/$C$20)</f>
        <v/>
      </c>
      <c r="J16" s="14">
        <f>IF(M16="","",IF(SUM($G$10:G16)-G16&lt;$C$6*$C$20,"Vital few","Trivial many"))</f>
        <v/>
      </c>
      <c r="L16">
        <f>IF(AND(ISNUMBER(C16),B16&lt;&gt;""),C16+(100-ROW())/100000,"")</f>
        <v/>
      </c>
      <c r="M16">
        <f>IFERROR(MATCH(LARGE($L$10:$L$19,E16),$L$10:$L$19,0),"")</f>
        <v/>
      </c>
      <c r="N16">
        <f>$C$6</f>
        <v/>
      </c>
    </row>
    <row r="17">
      <c r="B17" s="18" t="n"/>
      <c r="C17" s="23" t="n"/>
      <c r="E17" s="14" t="n">
        <v>8</v>
      </c>
      <c r="F17" s="24">
        <f>IF(M17="","",INDEX($B$10:$B$19,M17))</f>
        <v/>
      </c>
      <c r="G17" s="25">
        <f>IF(M17="",NA(),INDEX($C$10:$C$19,M17))</f>
        <v/>
      </c>
      <c r="H17" s="26">
        <f>IF(M17="","",G17/$C$20)</f>
        <v/>
      </c>
      <c r="I17" s="26">
        <f>IF(M17="",NA(),SUM($G$10:G17)/$C$20)</f>
        <v/>
      </c>
      <c r="J17" s="14">
        <f>IF(M17="","",IF(SUM($G$10:G17)-G17&lt;$C$6*$C$20,"Vital few","Trivial many"))</f>
        <v/>
      </c>
      <c r="L17">
        <f>IF(AND(ISNUMBER(C17),B17&lt;&gt;""),C17+(100-ROW())/100000,"")</f>
        <v/>
      </c>
      <c r="M17">
        <f>IFERROR(MATCH(LARGE($L$10:$L$19,E17),$L$10:$L$19,0),"")</f>
        <v/>
      </c>
      <c r="N17">
        <f>$C$6</f>
        <v/>
      </c>
    </row>
    <row r="18">
      <c r="B18" s="18" t="n"/>
      <c r="C18" s="23" t="n"/>
      <c r="E18" s="14" t="n">
        <v>9</v>
      </c>
      <c r="F18" s="24">
        <f>IF(M18="","",INDEX($B$10:$B$19,M18))</f>
        <v/>
      </c>
      <c r="G18" s="25">
        <f>IF(M18="",NA(),INDEX($C$10:$C$19,M18))</f>
        <v/>
      </c>
      <c r="H18" s="26">
        <f>IF(M18="","",G18/$C$20)</f>
        <v/>
      </c>
      <c r="I18" s="26">
        <f>IF(M18="",NA(),SUM($G$10:G18)/$C$20)</f>
        <v/>
      </c>
      <c r="J18" s="14">
        <f>IF(M18="","",IF(SUM($G$10:G18)-G18&lt;$C$6*$C$20,"Vital few","Trivial many"))</f>
        <v/>
      </c>
      <c r="L18">
        <f>IF(AND(ISNUMBER(C18),B18&lt;&gt;""),C18+(100-ROW())/100000,"")</f>
        <v/>
      </c>
      <c r="M18">
        <f>IFERROR(MATCH(LARGE($L$10:$L$19,E18),$L$10:$L$19,0),"")</f>
        <v/>
      </c>
      <c r="N18">
        <f>$C$6</f>
        <v/>
      </c>
    </row>
    <row r="19">
      <c r="B19" s="18" t="n"/>
      <c r="C19" s="23" t="n"/>
      <c r="E19" s="14" t="n">
        <v>10</v>
      </c>
      <c r="F19" s="24">
        <f>IF(M19="","",INDEX($B$10:$B$19,M19))</f>
        <v/>
      </c>
      <c r="G19" s="25">
        <f>IF(M19="",NA(),INDEX($C$10:$C$19,M19))</f>
        <v/>
      </c>
      <c r="H19" s="26">
        <f>IF(M19="","",G19/$C$20)</f>
        <v/>
      </c>
      <c r="I19" s="26">
        <f>IF(M19="",NA(),SUM($G$10:G19)/$C$20)</f>
        <v/>
      </c>
      <c r="J19" s="14">
        <f>IF(M19="","",IF(SUM($G$10:G19)-G19&lt;$C$6*$C$20,"Vital few","Trivial many"))</f>
        <v/>
      </c>
      <c r="L19">
        <f>IF(AND(ISNUMBER(C19),B19&lt;&gt;""),C19+(100-ROW())/100000,"")</f>
        <v/>
      </c>
      <c r="M19">
        <f>IFERROR(MATCH(LARGE($L$10:$L$19,E19),$L$10:$L$19,0),"")</f>
        <v/>
      </c>
      <c r="N19">
        <f>$C$6</f>
        <v/>
      </c>
    </row>
    <row r="20">
      <c r="B20" s="15" t="inlineStr">
        <is>
          <t>Total</t>
        </is>
      </c>
      <c r="C20" s="27">
        <f>SUM(C10:C19)</f>
        <v/>
      </c>
    </row>
    <row r="21" ht="26" customHeight="1">
      <c r="E21" s="28" t="inlineStr">
        <is>
          <t>Vital few = the categories needed to reach the threshold, counted from the top. Focus your root-cause analysis there.</t>
        </is>
      </c>
    </row>
    <row r="22">
      <c r="B22" s="29">
        <f>C5</f>
        <v/>
      </c>
    </row>
    <row r="43">
      <c r="B43" s="17" t="inlineStr">
        <is>
          <t>© SKILLAGILITY · Operational Excellence training · skillagility.com</t>
        </is>
      </c>
    </row>
  </sheetData>
  <mergeCells count="2">
    <mergeCell ref="C5:F5"/>
    <mergeCell ref="E21:J21"/>
  </mergeCells>
  <conditionalFormatting sqref="G10:G19">
    <cfRule type="expression" priority="1" dxfId="0">
      <formula>ISNA(G10)</formula>
    </cfRule>
  </conditionalFormatting>
  <conditionalFormatting sqref="I10:I19">
    <cfRule type="expression" priority="2" dxfId="0">
      <formula>ISNA(I10)</formula>
    </cfRule>
  </conditionalFormatting>
  <conditionalFormatting sqref="J10:J19">
    <cfRule type="expression" priority="3" dxfId="1">
      <formula>J10="Vital few"</formula>
    </cfRule>
  </conditionalFormatting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SKILLAGILITY</dc:creator>
  <dc:title xmlns:dc="http://purl.org/dc/elements/1.1/">Pareto Chart</dc:title>
  <dcterms:created xmlns:dcterms="http://purl.org/dc/terms/" xmlns:xsi="http://www.w3.org/2001/XMLSchema-instance" xsi:type="dcterms:W3CDTF">2026-10-12T05:37:13Z</dcterms:created>
  <dcterms:modified xmlns:dcterms="http://purl.org/dc/terms/" xmlns:xsi="http://www.w3.org/2001/XMLSchema-instance" xsi:type="dcterms:W3CDTF">2026-10-12T05:37:13Z</dcterms:modified>
  <cp:lastModifiedBy>SKILLAGILITY</cp:lastModifiedBy>
</cp:coreProperties>
</file>